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lajdonos\Documents\Zánka 2014.III.n.év és egyéb tájékoztatók\"/>
    </mc:Choice>
  </mc:AlternateContent>
  <bookViews>
    <workbookView xWindow="0" yWindow="0" windowWidth="21600" windowHeight="9735"/>
  </bookViews>
  <sheets>
    <sheet name="Zánk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2" l="1"/>
  <c r="J100" i="2" l="1"/>
  <c r="F98" i="2"/>
  <c r="F100" i="2" s="1"/>
  <c r="F90" i="2"/>
  <c r="F89" i="2"/>
  <c r="F88" i="2"/>
  <c r="F87" i="2"/>
  <c r="J41" i="2"/>
  <c r="F39" i="2"/>
  <c r="E25" i="2"/>
  <c r="D25" i="2"/>
  <c r="C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/>
  <c r="F58" i="2"/>
  <c r="F80" i="2"/>
  <c r="F83" i="2"/>
  <c r="F82" i="2"/>
  <c r="D84" i="2"/>
  <c r="F81" i="2"/>
  <c r="D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J25" i="2" l="1"/>
  <c r="F34" i="2"/>
  <c r="E93" i="2" l="1"/>
  <c r="C93" i="2"/>
  <c r="H93" i="2" s="1"/>
  <c r="E84" i="2"/>
  <c r="C84" i="2"/>
  <c r="H84" i="2" s="1"/>
  <c r="J84" i="2" s="1"/>
  <c r="E76" i="2"/>
  <c r="C76" i="2"/>
  <c r="H76" i="2" s="1"/>
  <c r="F76" i="2"/>
  <c r="F48" i="2"/>
  <c r="J48" i="2" s="1"/>
  <c r="F41" i="2"/>
  <c r="J34" i="2"/>
  <c r="J76" i="2" l="1"/>
  <c r="F93" i="2"/>
  <c r="F84" i="2"/>
  <c r="F8" i="2"/>
  <c r="F7" i="2"/>
  <c r="F9" i="2"/>
  <c r="F25" i="2" l="1"/>
</calcChain>
</file>

<file path=xl/sharedStrings.xml><?xml version="1.0" encoding="utf-8"?>
<sst xmlns="http://schemas.openxmlformats.org/spreadsheetml/2006/main" count="139" uniqueCount="101">
  <si>
    <t>kifizetett</t>
  </si>
  <si>
    <t>rendszeres szociális segély (90)</t>
  </si>
  <si>
    <t>lakásfenntartási támogatás (90)</t>
  </si>
  <si>
    <t>foglalkoztatást helyettesítő támogatás (80)</t>
  </si>
  <si>
    <t>önrész</t>
  </si>
  <si>
    <t>közfoglalkoztatási feladat</t>
  </si>
  <si>
    <t>támogatás</t>
  </si>
  <si>
    <t>összesen kifizetett</t>
  </si>
  <si>
    <t>házi segítségnyújtás</t>
  </si>
  <si>
    <t>közvilágítás</t>
  </si>
  <si>
    <t>hulladékszállítás</t>
  </si>
  <si>
    <t>állami támogatás</t>
  </si>
  <si>
    <t xml:space="preserve">az igazgatással, település-üzemeltetéssel és egyéb önkormányzati feladatokkal kapcsolatos működési kiadásokra </t>
  </si>
  <si>
    <t>Települési önkormányzatok működésének támogatása</t>
  </si>
  <si>
    <t>szociális kiadás összesen 2014. 10. 31-ig</t>
  </si>
  <si>
    <t>még elköltendő</t>
  </si>
  <si>
    <t>KIADÁSOK</t>
  </si>
  <si>
    <t>BEVÉTELEK</t>
  </si>
  <si>
    <t>2014. október 31.-es fordulónappal</t>
  </si>
  <si>
    <t>közgyógyellátás</t>
  </si>
  <si>
    <t>tűzelő támogatás</t>
  </si>
  <si>
    <t>tárgyévi</t>
  </si>
  <si>
    <t xml:space="preserve"> kiadás összesen 2014. 10. 31-ig</t>
  </si>
  <si>
    <t>Települési önkormányzatok szociális gyermekjóléti feladatának támogatása</t>
  </si>
  <si>
    <t>gyermekjóléti feladatok</t>
  </si>
  <si>
    <t>nincs maradvány</t>
  </si>
  <si>
    <t>Települési önkormányzatok szociális étkeztetési feladatának támogatása</t>
  </si>
  <si>
    <t>szociális étkeztetés</t>
  </si>
  <si>
    <t>átmeneti segély egyedi családi gond miatt</t>
  </si>
  <si>
    <t>önkormányzatok működésének általános kötelező és önként vállalt feladatai</t>
  </si>
  <si>
    <t>kiadás</t>
  </si>
  <si>
    <t>saját forrás</t>
  </si>
  <si>
    <t>temető fenntartás</t>
  </si>
  <si>
    <t>települési működési bevételek kiadások összesen:</t>
  </si>
  <si>
    <t>zöldterület-kezelés(közmunkások nélkül)</t>
  </si>
  <si>
    <t>községgazdálkodás működési kiadásai</t>
  </si>
  <si>
    <t>Könyvtári, közművelődési üdülőheli feladatok támogatás</t>
  </si>
  <si>
    <t>üdülőhelyi feladatok állami támogatása</t>
  </si>
  <si>
    <t>könyvtári, közművelődési üdülőhelyi feladatok bevételek kiadások összesen</t>
  </si>
  <si>
    <t>Felhalmozási célú önkormányzati támogatások</t>
  </si>
  <si>
    <t>Zánka</t>
  </si>
  <si>
    <t>lakott külterülettel kapcsolatos feladatok támogatása</t>
  </si>
  <si>
    <t>Települési önkormányzatok Hivatal működésének támogatása</t>
  </si>
  <si>
    <t>hivatal működési kiadások</t>
  </si>
  <si>
    <t>állami támogatások</t>
  </si>
  <si>
    <t>Intézményi bevételi teljesítés</t>
  </si>
  <si>
    <t>működési kiadás</t>
  </si>
  <si>
    <t>önkormányzati vagyonnal kapcsolatos gazdálkodás ( buszvárók,szolgálati lakások, műhely, KMB iroda , stb )</t>
  </si>
  <si>
    <t>bevételek</t>
  </si>
  <si>
    <t>bevétel</t>
  </si>
  <si>
    <t>működési bevételek teljesülése         1-10 hó</t>
  </si>
  <si>
    <t>víz és csatornatámogatás</t>
  </si>
  <si>
    <t>e utdíjköltségmegtérítés</t>
  </si>
  <si>
    <t>bérkompenzáció és ágazati pótlék</t>
  </si>
  <si>
    <t>egyéb kötött felhasználású központiosított állami támogatás</t>
  </si>
  <si>
    <t>kiadás 041231-es 49999+041233-on 2972994 066010-es 1.523.613,-</t>
  </si>
  <si>
    <t>Közutak hidak alagutak működtetése fenntartása építése felújítása</t>
  </si>
  <si>
    <t>közmunkások -1523613</t>
  </si>
  <si>
    <t>ügyeleti ellátás</t>
  </si>
  <si>
    <t>sportlétesítmények sportpályák működtetése</t>
  </si>
  <si>
    <t>óvodai bölcsődei közétkeztetési ellátás (éves előirányzat, amely teljesítésre kerül gesztor intézményfinanszírozásból saját forrás)</t>
  </si>
  <si>
    <t xml:space="preserve"> hivatal működtetési feladat ellátás (éves előirányzat, amely teljesítésre kerül gesztor intézményfinanszírozásból saját forrás)</t>
  </si>
  <si>
    <t xml:space="preserve"> házorvosi fogorvosi, védőnő, ellátás (éves előirányzat, amely teljesítésre kerül gesztor finanszírozásból saját forrás)</t>
  </si>
  <si>
    <t>intézményi működési bevétel</t>
  </si>
  <si>
    <t xml:space="preserve">Strandi tevékenység </t>
  </si>
  <si>
    <t>Strandi még nem realizálódott rokkantbejárók pályázati pénz</t>
  </si>
  <si>
    <t>ápolási díj</t>
  </si>
  <si>
    <t xml:space="preserve">leigényelt állami támogatás </t>
  </si>
  <si>
    <t>működési bevételek</t>
  </si>
  <si>
    <t>temetési segély</t>
  </si>
  <si>
    <t>gyermekvédelmi támogatások ( óvodáztatási Iskoláztatási,Arany János Bursa )</t>
  </si>
  <si>
    <t>szociális kölcsön nyújtás</t>
  </si>
  <si>
    <t>kistelepülések szociális állami támogatása</t>
  </si>
  <si>
    <t>szociális alap állami támogatás</t>
  </si>
  <si>
    <t>kölcsön visszatérülés felhalmozási</t>
  </si>
  <si>
    <t>születési támogatás</t>
  </si>
  <si>
    <t>helyidöntésű szociális segély</t>
  </si>
  <si>
    <t>állami támogatás éves</t>
  </si>
  <si>
    <t>Hivatal építése</t>
  </si>
  <si>
    <t>állami , pályázati támogatás</t>
  </si>
  <si>
    <t>Műfűves labdarugópálya építése</t>
  </si>
  <si>
    <t>Könyvtár felújítás</t>
  </si>
  <si>
    <t>kiadás 2013.-ban valósult meg.</t>
  </si>
  <si>
    <t>előfinanszírozás</t>
  </si>
  <si>
    <t>szállítói finanszírozás,önrész utalva</t>
  </si>
  <si>
    <t>szállítói finanszírozás , önrész utalva</t>
  </si>
  <si>
    <t>még elköltendő hivatal építése</t>
  </si>
  <si>
    <t>Összesen:</t>
  </si>
  <si>
    <t xml:space="preserve"> összesen 2014. 10. 31-ig</t>
  </si>
  <si>
    <t>Kétnyelvű Német Nemzetiségi Óvoda Bölcsőde működtetése ( közétkeztetés óvodai nevelés bölcsődei ellátás )</t>
  </si>
  <si>
    <t>Intézmény működési kiadások és bevételek</t>
  </si>
  <si>
    <t>saját forrás felhasználás(- )        és állami támogatás maradvány ( + )</t>
  </si>
  <si>
    <t>novemberi és decemberi utalás még hátravan</t>
  </si>
  <si>
    <t>könyvtári és közművelődési feladat</t>
  </si>
  <si>
    <t>saját forrás felhasználás ( + ) állami maradvány ( - )</t>
  </si>
  <si>
    <t xml:space="preserve">Művelődési intézmény és a Kétnyelvű Német Nemzetiségi Óvoda-Bölcsőde Napelemes pályázata pályázati támogatás </t>
  </si>
  <si>
    <t>önrész utalása</t>
  </si>
  <si>
    <t>Művelődési intézmény és a Kétnyelvű Német Nemzetiségi Óvoda-Bölcsőde Napelemes pályázata önrész pályázati támogatás ( megérklezett 2014. november 4.-én )</t>
  </si>
  <si>
    <t>Települési önkormányzatok szociális  feladatainak támogatása</t>
  </si>
  <si>
    <t>utaknák kiadás felahlmozási kiadást is tartalmaz</t>
  </si>
  <si>
    <t>saját forrásból fedezve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</si>
</sst>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Ft&quot;_-;\-* #,##0\ &quot;Ft&quot;_-;_-* &quot;-&quot;\ &quot;Ft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2" fontId="2" fillId="0" borderId="10" xfId="0" applyNumberFormat="1" applyFont="1" applyBorder="1"/>
    <xf numFmtId="42" fontId="1" fillId="0" borderId="10" xfId="0" applyNumberFormat="1" applyFont="1" applyBorder="1" applyAlignment="1">
      <alignment horizontal="center"/>
    </xf>
    <xf numFmtId="42" fontId="2" fillId="0" borderId="11" xfId="0" applyNumberFormat="1" applyFont="1" applyBorder="1"/>
    <xf numFmtId="0" fontId="2" fillId="0" borderId="0" xfId="0" applyFont="1"/>
    <xf numFmtId="0" fontId="1" fillId="0" borderId="1" xfId="0" applyFont="1" applyBorder="1"/>
    <xf numFmtId="42" fontId="2" fillId="0" borderId="2" xfId="0" applyNumberFormat="1" applyFont="1" applyBorder="1"/>
    <xf numFmtId="42" fontId="2" fillId="0" borderId="3" xfId="0" applyNumberFormat="1" applyFont="1" applyBorder="1"/>
    <xf numFmtId="0" fontId="1" fillId="0" borderId="4" xfId="0" applyFont="1" applyBorder="1"/>
    <xf numFmtId="42" fontId="2" fillId="0" borderId="0" xfId="0" applyNumberFormat="1" applyFont="1" applyBorder="1"/>
    <xf numFmtId="42" fontId="2" fillId="0" borderId="5" xfId="0" applyNumberFormat="1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4" xfId="0" applyFont="1" applyBorder="1" applyAlignment="1">
      <alignment wrapText="1"/>
    </xf>
    <xf numFmtId="42" fontId="1" fillId="0" borderId="0" xfId="0" applyNumberFormat="1" applyFont="1" applyBorder="1"/>
    <xf numFmtId="42" fontId="1" fillId="0" borderId="5" xfId="0" applyNumberFormat="1" applyFont="1" applyBorder="1"/>
    <xf numFmtId="0" fontId="1" fillId="0" borderId="6" xfId="0" applyFont="1" applyBorder="1"/>
    <xf numFmtId="42" fontId="1" fillId="0" borderId="7" xfId="0" applyNumberFormat="1" applyFont="1" applyBorder="1"/>
    <xf numFmtId="42" fontId="1" fillId="0" borderId="8" xfId="0" applyNumberFormat="1" applyFont="1" applyBorder="1"/>
    <xf numFmtId="42" fontId="2" fillId="0" borderId="0" xfId="0" applyNumberFormat="1" applyFont="1"/>
    <xf numFmtId="42" fontId="2" fillId="0" borderId="7" xfId="0" applyNumberFormat="1" applyFont="1" applyBorder="1"/>
    <xf numFmtId="42" fontId="1" fillId="0" borderId="0" xfId="0" applyNumberFormat="1" applyFont="1"/>
    <xf numFmtId="42" fontId="3" fillId="0" borderId="2" xfId="0" applyNumberFormat="1" applyFont="1" applyBorder="1" applyAlignment="1">
      <alignment wrapText="1"/>
    </xf>
    <xf numFmtId="42" fontId="1" fillId="0" borderId="3" xfId="0" applyNumberFormat="1" applyFont="1" applyBorder="1" applyAlignment="1">
      <alignment wrapText="1"/>
    </xf>
    <xf numFmtId="0" fontId="1" fillId="0" borderId="0" xfId="0" applyFont="1" applyBorder="1"/>
    <xf numFmtId="42" fontId="2" fillId="0" borderId="0" xfId="0" applyNumberFormat="1" applyFont="1" applyBorder="1" applyAlignment="1">
      <alignment wrapText="1"/>
    </xf>
    <xf numFmtId="42" fontId="3" fillId="0" borderId="0" xfId="0" applyNumberFormat="1" applyFont="1" applyBorder="1" applyAlignment="1">
      <alignment wrapText="1"/>
    </xf>
    <xf numFmtId="0" fontId="0" fillId="0" borderId="0" xfId="0" applyAlignment="1"/>
    <xf numFmtId="0" fontId="1" fillId="0" borderId="6" xfId="0" applyFont="1" applyBorder="1" applyAlignment="1">
      <alignment wrapText="1"/>
    </xf>
    <xf numFmtId="0" fontId="1" fillId="0" borderId="9" xfId="0" applyFont="1" applyBorder="1"/>
    <xf numFmtId="42" fontId="3" fillId="0" borderId="10" xfId="0" applyNumberFormat="1" applyFont="1" applyBorder="1" applyAlignment="1">
      <alignment wrapText="1"/>
    </xf>
    <xf numFmtId="42" fontId="1" fillId="0" borderId="11" xfId="0" applyNumberFormat="1" applyFont="1" applyBorder="1" applyAlignment="1">
      <alignment wrapText="1"/>
    </xf>
    <xf numFmtId="42" fontId="0" fillId="0" borderId="5" xfId="0" applyNumberFormat="1" applyFont="1" applyBorder="1"/>
    <xf numFmtId="42" fontId="4" fillId="0" borderId="8" xfId="0" applyNumberFormat="1" applyFont="1" applyBorder="1"/>
    <xf numFmtId="42" fontId="3" fillId="0" borderId="0" xfId="0" applyNumberFormat="1" applyFont="1" applyBorder="1"/>
    <xf numFmtId="42" fontId="1" fillId="0" borderId="2" xfId="0" applyNumberFormat="1" applyFont="1" applyBorder="1"/>
    <xf numFmtId="42" fontId="5" fillId="0" borderId="5" xfId="0" applyNumberFormat="1" applyFont="1" applyBorder="1"/>
    <xf numFmtId="42" fontId="0" fillId="0" borderId="0" xfId="0" applyNumberFormat="1" applyFont="1" applyBorder="1"/>
    <xf numFmtId="42" fontId="4" fillId="0" borderId="7" xfId="0" applyNumberFormat="1" applyFont="1" applyBorder="1"/>
    <xf numFmtId="42" fontId="5" fillId="0" borderId="0" xfId="0" applyNumberFormat="1" applyFont="1" applyBorder="1" applyAlignment="1">
      <alignment wrapText="1"/>
    </xf>
    <xf numFmtId="42" fontId="4" fillId="0" borderId="5" xfId="0" applyNumberFormat="1" applyFont="1" applyBorder="1"/>
    <xf numFmtId="42" fontId="1" fillId="0" borderId="5" xfId="0" applyNumberFormat="1" applyFont="1" applyBorder="1" applyAlignment="1">
      <alignment wrapText="1"/>
    </xf>
    <xf numFmtId="42" fontId="3" fillId="0" borderId="5" xfId="0" applyNumberFormat="1" applyFont="1" applyBorder="1"/>
    <xf numFmtId="0" fontId="3" fillId="0" borderId="5" xfId="0" applyFont="1" applyBorder="1" applyAlignment="1">
      <alignment wrapText="1"/>
    </xf>
    <xf numFmtId="42" fontId="3" fillId="0" borderId="5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42" fontId="6" fillId="0" borderId="0" xfId="0" applyNumberFormat="1" applyFont="1" applyBorder="1" applyAlignment="1">
      <alignment wrapText="1"/>
    </xf>
    <xf numFmtId="42" fontId="5" fillId="0" borderId="5" xfId="0" applyNumberFormat="1" applyFont="1" applyBorder="1" applyAlignment="1">
      <alignment wrapText="1"/>
    </xf>
    <xf numFmtId="42" fontId="5" fillId="0" borderId="0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4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topLeftCell="A90" zoomScaleNormal="100" workbookViewId="0">
      <selection activeCell="A103" sqref="A103"/>
    </sheetView>
  </sheetViews>
  <sheetFormatPr defaultColWidth="8.85546875" defaultRowHeight="15.75" x14ac:dyDescent="0.25"/>
  <cols>
    <col min="1" max="1" width="4" style="5" customWidth="1"/>
    <col min="2" max="2" width="37.140625" style="5" customWidth="1"/>
    <col min="3" max="4" width="15.85546875" style="20" customWidth="1"/>
    <col min="5" max="5" width="13.85546875" style="20" customWidth="1"/>
    <col min="6" max="6" width="14.42578125" style="20" customWidth="1"/>
    <col min="7" max="7" width="5.7109375" style="20" customWidth="1"/>
    <col min="8" max="8" width="16.42578125" style="20" customWidth="1"/>
    <col min="9" max="9" width="5.42578125" style="20" customWidth="1"/>
    <col min="10" max="10" width="16.85546875" style="20" customWidth="1"/>
    <col min="11" max="16384" width="8.85546875" style="5"/>
  </cols>
  <sheetData>
    <row r="1" spans="2:10" x14ac:dyDescent="0.25">
      <c r="E1" s="22" t="s">
        <v>40</v>
      </c>
    </row>
    <row r="2" spans="2:10" x14ac:dyDescent="0.25">
      <c r="B2" s="50" t="s">
        <v>16</v>
      </c>
      <c r="C2" s="51"/>
      <c r="D2" s="51"/>
      <c r="E2" s="51"/>
      <c r="F2" s="52"/>
      <c r="G2" s="2"/>
      <c r="H2" s="3" t="s">
        <v>17</v>
      </c>
      <c r="I2" s="2"/>
      <c r="J2" s="4"/>
    </row>
    <row r="4" spans="2:10" ht="47.25" x14ac:dyDescent="0.25">
      <c r="B4" s="30" t="s">
        <v>98</v>
      </c>
      <c r="C4" s="2"/>
      <c r="D4" s="2"/>
      <c r="E4" s="2"/>
      <c r="F4" s="4"/>
      <c r="G4" s="2"/>
      <c r="H4" s="2"/>
      <c r="I4" s="31"/>
      <c r="J4" s="32" t="s">
        <v>18</v>
      </c>
    </row>
    <row r="5" spans="2:10" x14ac:dyDescent="0.25">
      <c r="B5" s="9"/>
      <c r="C5" s="10"/>
      <c r="D5" s="10"/>
      <c r="E5" s="10"/>
      <c r="F5" s="11"/>
      <c r="G5" s="10"/>
      <c r="H5" s="35" t="s">
        <v>44</v>
      </c>
      <c r="I5" s="10"/>
      <c r="J5" s="11"/>
    </row>
    <row r="6" spans="2:10" ht="47.25" x14ac:dyDescent="0.25">
      <c r="B6" s="12"/>
      <c r="C6" s="26" t="s">
        <v>7</v>
      </c>
      <c r="D6" s="26" t="s">
        <v>67</v>
      </c>
      <c r="E6" s="26" t="s">
        <v>68</v>
      </c>
      <c r="F6" s="11" t="s">
        <v>4</v>
      </c>
      <c r="G6" s="10"/>
      <c r="H6" s="13"/>
      <c r="I6" s="10"/>
      <c r="J6" s="11"/>
    </row>
    <row r="7" spans="2:10" x14ac:dyDescent="0.25">
      <c r="B7" s="12" t="s">
        <v>1</v>
      </c>
      <c r="C7" s="10">
        <v>54720</v>
      </c>
      <c r="D7" s="10">
        <v>49248</v>
      </c>
      <c r="E7" s="10">
        <v>0</v>
      </c>
      <c r="F7" s="11">
        <f>C7*0.1</f>
        <v>5472</v>
      </c>
      <c r="G7" s="10"/>
      <c r="H7" s="13"/>
      <c r="I7" s="10"/>
      <c r="J7" s="11"/>
    </row>
    <row r="8" spans="2:10" x14ac:dyDescent="0.25">
      <c r="B8" s="12" t="s">
        <v>2</v>
      </c>
      <c r="C8" s="10">
        <v>647800</v>
      </c>
      <c r="D8" s="10">
        <v>583020</v>
      </c>
      <c r="E8" s="10">
        <v>0</v>
      </c>
      <c r="F8" s="11">
        <f>C8*0.1</f>
        <v>64780</v>
      </c>
      <c r="G8" s="10"/>
      <c r="H8" s="10"/>
      <c r="I8" s="10"/>
      <c r="J8" s="11"/>
    </row>
    <row r="9" spans="2:10" ht="31.5" x14ac:dyDescent="0.25">
      <c r="B9" s="14" t="s">
        <v>3</v>
      </c>
      <c r="C9" s="10">
        <v>447600</v>
      </c>
      <c r="D9" s="10">
        <v>358080</v>
      </c>
      <c r="E9" s="10">
        <v>0</v>
      </c>
      <c r="F9" s="11">
        <f>C9*0.2</f>
        <v>89520</v>
      </c>
      <c r="G9" s="10"/>
      <c r="H9" s="43"/>
      <c r="I9" s="10"/>
      <c r="J9" s="11"/>
    </row>
    <row r="10" spans="2:10" x14ac:dyDescent="0.25">
      <c r="B10" s="12" t="s">
        <v>20</v>
      </c>
      <c r="C10" s="10">
        <v>0</v>
      </c>
      <c r="D10" s="10"/>
      <c r="E10" s="10"/>
      <c r="F10" s="11">
        <f t="shared" ref="F10:F19" si="0">-D10-E10+C10</f>
        <v>0</v>
      </c>
      <c r="G10" s="10"/>
      <c r="H10" s="10"/>
      <c r="I10" s="10"/>
      <c r="J10" s="43"/>
    </row>
    <row r="11" spans="2:10" x14ac:dyDescent="0.25">
      <c r="B11" s="12" t="s">
        <v>75</v>
      </c>
      <c r="C11" s="10">
        <v>200000</v>
      </c>
      <c r="D11" s="10">
        <v>0</v>
      </c>
      <c r="E11" s="10">
        <v>0</v>
      </c>
      <c r="F11" s="11">
        <f t="shared" si="0"/>
        <v>200000</v>
      </c>
      <c r="G11" s="10"/>
      <c r="H11" s="26"/>
      <c r="I11" s="28"/>
      <c r="J11" s="44"/>
    </row>
    <row r="12" spans="2:10" x14ac:dyDescent="0.25">
      <c r="B12" s="12" t="s">
        <v>19</v>
      </c>
      <c r="C12" s="10">
        <v>70200</v>
      </c>
      <c r="D12" s="10">
        <v>0</v>
      </c>
      <c r="E12" s="10">
        <v>0</v>
      </c>
      <c r="F12" s="11">
        <f t="shared" si="0"/>
        <v>70200</v>
      </c>
      <c r="G12" s="10"/>
      <c r="H12" s="26"/>
      <c r="I12" s="10"/>
      <c r="J12" s="45"/>
    </row>
    <row r="13" spans="2:10" ht="26.25" x14ac:dyDescent="0.25">
      <c r="B13" s="46" t="s">
        <v>70</v>
      </c>
      <c r="C13" s="10">
        <v>1400000</v>
      </c>
      <c r="D13" s="10">
        <v>30000</v>
      </c>
      <c r="E13" s="10">
        <v>0</v>
      </c>
      <c r="F13" s="11">
        <f t="shared" si="0"/>
        <v>1370000</v>
      </c>
      <c r="G13" s="10"/>
      <c r="H13" s="27"/>
      <c r="I13" s="10"/>
      <c r="J13" s="11"/>
    </row>
    <row r="14" spans="2:10" ht="31.5" x14ac:dyDescent="0.25">
      <c r="B14" s="14" t="s">
        <v>28</v>
      </c>
      <c r="C14" s="10">
        <v>1876000</v>
      </c>
      <c r="D14" s="10">
        <v>0</v>
      </c>
      <c r="E14" s="10">
        <v>0</v>
      </c>
      <c r="F14" s="11">
        <f t="shared" si="0"/>
        <v>1876000</v>
      </c>
      <c r="G14" s="10"/>
      <c r="H14" s="26"/>
      <c r="I14" s="10"/>
      <c r="J14" s="11"/>
    </row>
    <row r="15" spans="2:10" x14ac:dyDescent="0.25">
      <c r="B15" s="14" t="s">
        <v>66</v>
      </c>
      <c r="C15" s="10">
        <v>47200</v>
      </c>
      <c r="D15" s="10">
        <v>0</v>
      </c>
      <c r="E15" s="10">
        <v>0</v>
      </c>
      <c r="F15" s="11">
        <f t="shared" si="0"/>
        <v>47200</v>
      </c>
      <c r="G15" s="10"/>
      <c r="H15" s="27"/>
      <c r="I15" s="10"/>
      <c r="J15" s="11"/>
    </row>
    <row r="16" spans="2:10" x14ac:dyDescent="0.25">
      <c r="B16" s="14" t="s">
        <v>69</v>
      </c>
      <c r="C16" s="10">
        <v>190000</v>
      </c>
      <c r="D16" s="10">
        <v>0</v>
      </c>
      <c r="E16" s="10">
        <v>0</v>
      </c>
      <c r="F16" s="11">
        <f t="shared" si="0"/>
        <v>190000</v>
      </c>
      <c r="G16" s="10"/>
      <c r="H16" s="27"/>
      <c r="I16" s="10"/>
      <c r="J16" s="11"/>
    </row>
    <row r="17" spans="1:10" x14ac:dyDescent="0.25">
      <c r="B17" s="14" t="s">
        <v>71</v>
      </c>
      <c r="C17" s="10">
        <v>200000</v>
      </c>
      <c r="D17" s="10">
        <v>0</v>
      </c>
      <c r="E17" s="10">
        <v>213000</v>
      </c>
      <c r="F17" s="11">
        <f t="shared" si="0"/>
        <v>-13000</v>
      </c>
      <c r="G17" s="10"/>
      <c r="H17" s="27"/>
      <c r="I17" s="10"/>
      <c r="J17" s="11"/>
    </row>
    <row r="18" spans="1:10" x14ac:dyDescent="0.25">
      <c r="B18" s="14" t="s">
        <v>74</v>
      </c>
      <c r="C18" s="10">
        <v>0</v>
      </c>
      <c r="D18" s="10">
        <v>0</v>
      </c>
      <c r="E18" s="10">
        <v>793000</v>
      </c>
      <c r="F18" s="11">
        <f t="shared" si="0"/>
        <v>-793000</v>
      </c>
      <c r="G18" s="10"/>
      <c r="H18" s="27"/>
      <c r="I18" s="10"/>
      <c r="J18" s="11"/>
    </row>
    <row r="19" spans="1:10" x14ac:dyDescent="0.25">
      <c r="B19" s="14" t="s">
        <v>76</v>
      </c>
      <c r="C19" s="10">
        <v>25000</v>
      </c>
      <c r="D19" s="10">
        <v>0</v>
      </c>
      <c r="E19" s="10">
        <v>0</v>
      </c>
      <c r="F19" s="11">
        <f t="shared" si="0"/>
        <v>25000</v>
      </c>
      <c r="G19" s="10"/>
      <c r="H19" s="27"/>
      <c r="I19" s="10"/>
      <c r="J19" s="11"/>
    </row>
    <row r="20" spans="1:10" x14ac:dyDescent="0.25">
      <c r="B20" s="12"/>
      <c r="C20" s="10" t="s">
        <v>0</v>
      </c>
      <c r="D20" s="10"/>
      <c r="E20" s="10" t="s">
        <v>6</v>
      </c>
      <c r="F20" s="11" t="s">
        <v>4</v>
      </c>
      <c r="G20" s="10"/>
      <c r="H20" s="10"/>
      <c r="I20" s="10"/>
      <c r="J20" s="11"/>
    </row>
    <row r="21" spans="1:10" ht="18" x14ac:dyDescent="0.25">
      <c r="B21" s="12" t="s">
        <v>5</v>
      </c>
      <c r="C21" s="10">
        <v>5646606</v>
      </c>
      <c r="D21" s="10">
        <v>0</v>
      </c>
      <c r="E21" s="10">
        <v>4094702</v>
      </c>
      <c r="F21" s="11">
        <f t="shared" ref="F21:F24" si="1">-D21-E21+C21</f>
        <v>1551904</v>
      </c>
      <c r="G21" s="10"/>
      <c r="H21" s="47" t="s">
        <v>55</v>
      </c>
      <c r="I21" s="10"/>
      <c r="J21" s="11"/>
    </row>
    <row r="22" spans="1:10" ht="31.5" x14ac:dyDescent="0.25">
      <c r="B22" s="14" t="s">
        <v>72</v>
      </c>
      <c r="C22" s="10">
        <v>0</v>
      </c>
      <c r="D22" s="10">
        <v>1012000</v>
      </c>
      <c r="E22" s="10">
        <v>0</v>
      </c>
      <c r="F22" s="11">
        <f t="shared" si="1"/>
        <v>-1012000</v>
      </c>
      <c r="G22" s="10"/>
      <c r="H22" s="10"/>
      <c r="I22" s="10"/>
      <c r="J22" s="11"/>
    </row>
    <row r="23" spans="1:10" x14ac:dyDescent="0.25">
      <c r="B23" s="14" t="s">
        <v>73</v>
      </c>
      <c r="C23" s="10">
        <v>0</v>
      </c>
      <c r="D23" s="10">
        <v>1824127</v>
      </c>
      <c r="E23" s="10">
        <v>0</v>
      </c>
      <c r="F23" s="11">
        <f t="shared" si="1"/>
        <v>-1824127</v>
      </c>
      <c r="G23" s="10"/>
      <c r="H23" s="15" t="s">
        <v>21</v>
      </c>
      <c r="I23" s="10"/>
      <c r="J23" s="37" t="s">
        <v>25</v>
      </c>
    </row>
    <row r="24" spans="1:10" x14ac:dyDescent="0.25">
      <c r="B24" s="12" t="s">
        <v>8</v>
      </c>
      <c r="C24" s="10">
        <v>4042937</v>
      </c>
      <c r="D24" s="10">
        <v>0</v>
      </c>
      <c r="E24" s="10">
        <v>7651</v>
      </c>
      <c r="F24" s="11">
        <f t="shared" si="1"/>
        <v>4035286</v>
      </c>
      <c r="G24" s="10"/>
      <c r="H24" s="15" t="s">
        <v>11</v>
      </c>
      <c r="I24" s="10"/>
      <c r="J24" s="43" t="s">
        <v>100</v>
      </c>
    </row>
    <row r="25" spans="1:10" x14ac:dyDescent="0.25">
      <c r="A25" s="1"/>
      <c r="B25" s="17" t="s">
        <v>22</v>
      </c>
      <c r="C25" s="18">
        <f>SUM(C7:C24)</f>
        <v>14848063</v>
      </c>
      <c r="D25" s="18">
        <f>SUM(D7:D24)</f>
        <v>3856475</v>
      </c>
      <c r="E25" s="18">
        <f>SUM(E7:E24)</f>
        <v>5108353</v>
      </c>
      <c r="F25" s="19">
        <f>SUM(F7:F24)</f>
        <v>5883235</v>
      </c>
      <c r="G25" s="18"/>
      <c r="H25" s="18">
        <v>3856475</v>
      </c>
      <c r="I25" s="18"/>
      <c r="J25" s="19">
        <f>E25+D25-C25</f>
        <v>-5883235</v>
      </c>
    </row>
    <row r="26" spans="1:10" s="1" customFormat="1" x14ac:dyDescent="0.25">
      <c r="B26" s="25"/>
      <c r="C26" s="15"/>
      <c r="D26" s="15"/>
      <c r="E26" s="15"/>
      <c r="F26" s="15"/>
      <c r="G26" s="15"/>
      <c r="H26" s="15"/>
      <c r="I26" s="15"/>
      <c r="J26" s="15"/>
    </row>
    <row r="27" spans="1:10" s="1" customFormat="1" ht="47.25" x14ac:dyDescent="0.25">
      <c r="B27" s="6" t="s">
        <v>23</v>
      </c>
      <c r="C27" s="7"/>
      <c r="D27" s="7"/>
      <c r="E27" s="7"/>
      <c r="F27" s="8"/>
      <c r="G27" s="7"/>
      <c r="H27" s="36" t="s">
        <v>48</v>
      </c>
      <c r="I27" s="23"/>
      <c r="J27" s="24" t="s">
        <v>18</v>
      </c>
    </row>
    <row r="28" spans="1:10" s="1" customFormat="1" x14ac:dyDescent="0.25">
      <c r="B28" s="9"/>
      <c r="C28" s="10"/>
      <c r="D28" s="10"/>
      <c r="E28" s="10"/>
      <c r="F28" s="11"/>
      <c r="G28" s="10"/>
      <c r="H28" s="10"/>
      <c r="I28" s="10"/>
      <c r="J28" s="11"/>
    </row>
    <row r="29" spans="1:10" s="1" customFormat="1" x14ac:dyDescent="0.25">
      <c r="B29" s="12"/>
      <c r="C29" s="10" t="s">
        <v>7</v>
      </c>
      <c r="D29" s="10"/>
      <c r="E29" s="10"/>
      <c r="F29" s="11" t="s">
        <v>4</v>
      </c>
      <c r="G29" s="10"/>
      <c r="H29" s="13"/>
      <c r="I29" s="10"/>
      <c r="J29" s="11"/>
    </row>
    <row r="30" spans="1:10" s="1" customFormat="1" x14ac:dyDescent="0.25">
      <c r="B30" s="12" t="s">
        <v>24</v>
      </c>
      <c r="C30" s="10">
        <v>325100</v>
      </c>
      <c r="D30" s="10"/>
      <c r="E30" s="10"/>
      <c r="F30" s="11">
        <v>325100</v>
      </c>
      <c r="G30" s="10"/>
      <c r="H30" s="13"/>
      <c r="I30" s="10"/>
      <c r="J30" s="11"/>
    </row>
    <row r="31" spans="1:10" s="1" customFormat="1" x14ac:dyDescent="0.25">
      <c r="B31" s="12"/>
      <c r="C31" s="10"/>
      <c r="D31" s="10"/>
      <c r="E31" s="10"/>
      <c r="F31" s="11"/>
      <c r="G31" s="10"/>
      <c r="H31" s="10"/>
      <c r="I31" s="10"/>
      <c r="J31" s="11"/>
    </row>
    <row r="32" spans="1:10" s="1" customFormat="1" x14ac:dyDescent="0.25">
      <c r="B32" s="12"/>
      <c r="C32" s="10"/>
      <c r="D32" s="10"/>
      <c r="E32" s="10"/>
      <c r="F32" s="11"/>
      <c r="G32" s="10"/>
      <c r="H32" s="10"/>
      <c r="I32" s="10"/>
      <c r="J32" s="11"/>
    </row>
    <row r="33" spans="2:10" s="1" customFormat="1" x14ac:dyDescent="0.25">
      <c r="B33" s="12"/>
      <c r="C33" s="10"/>
      <c r="D33" s="10"/>
      <c r="E33" s="10"/>
      <c r="F33" s="11"/>
      <c r="G33" s="10"/>
      <c r="H33" s="15" t="s">
        <v>11</v>
      </c>
      <c r="I33" s="10"/>
      <c r="J33" s="16" t="s">
        <v>15</v>
      </c>
    </row>
    <row r="34" spans="2:10" s="1" customFormat="1" x14ac:dyDescent="0.25">
      <c r="B34" s="17" t="s">
        <v>14</v>
      </c>
      <c r="C34" s="18"/>
      <c r="D34" s="18"/>
      <c r="E34" s="18"/>
      <c r="F34" s="19">
        <f>SUM(F30:F33)</f>
        <v>325100</v>
      </c>
      <c r="G34" s="18"/>
      <c r="H34" s="18">
        <v>399740</v>
      </c>
      <c r="I34" s="18"/>
      <c r="J34" s="19">
        <f>H34-F34</f>
        <v>74640</v>
      </c>
    </row>
    <row r="35" spans="2:10" s="1" customFormat="1" x14ac:dyDescent="0.25">
      <c r="B35" s="25"/>
      <c r="C35" s="15"/>
      <c r="D35" s="15"/>
      <c r="E35" s="15"/>
      <c r="F35" s="15"/>
      <c r="G35" s="15"/>
      <c r="H35" s="15"/>
      <c r="I35" s="15"/>
      <c r="J35" s="15"/>
    </row>
    <row r="36" spans="2:10" s="1" customFormat="1" ht="47.25" x14ac:dyDescent="0.25">
      <c r="B36" s="6" t="s">
        <v>42</v>
      </c>
      <c r="C36" s="7"/>
      <c r="D36" s="7"/>
      <c r="E36" s="7"/>
      <c r="F36" s="8"/>
      <c r="G36" s="7"/>
      <c r="H36" s="36" t="s">
        <v>49</v>
      </c>
      <c r="I36" s="23"/>
      <c r="J36" s="24" t="s">
        <v>18</v>
      </c>
    </row>
    <row r="37" spans="2:10" s="1" customFormat="1" x14ac:dyDescent="0.25">
      <c r="B37" s="9"/>
      <c r="C37" s="10"/>
      <c r="D37" s="10"/>
      <c r="E37" s="10"/>
      <c r="F37" s="11"/>
      <c r="G37" s="10"/>
      <c r="H37" s="10"/>
      <c r="I37" s="10"/>
      <c r="J37" s="11"/>
    </row>
    <row r="38" spans="2:10" s="1" customFormat="1" ht="47.25" x14ac:dyDescent="0.25">
      <c r="B38" s="12"/>
      <c r="C38" s="26" t="s">
        <v>7</v>
      </c>
      <c r="D38" s="26" t="s">
        <v>77</v>
      </c>
      <c r="E38" s="26" t="s">
        <v>45</v>
      </c>
      <c r="F38" s="11" t="s">
        <v>4</v>
      </c>
      <c r="G38" s="10"/>
      <c r="H38" s="13"/>
      <c r="I38" s="10"/>
      <c r="J38" s="11"/>
    </row>
    <row r="39" spans="2:10" s="1" customFormat="1" x14ac:dyDescent="0.25">
      <c r="B39" s="12" t="s">
        <v>43</v>
      </c>
      <c r="C39" s="10">
        <v>61646044</v>
      </c>
      <c r="D39" s="10">
        <v>48685400</v>
      </c>
      <c r="E39" s="10">
        <v>8234762</v>
      </c>
      <c r="F39" s="33">
        <f>-C39+D39+E39</f>
        <v>-4725882</v>
      </c>
      <c r="G39" s="10"/>
      <c r="H39" s="13"/>
      <c r="I39" s="10"/>
      <c r="J39" s="11" t="s">
        <v>25</v>
      </c>
    </row>
    <row r="40" spans="2:10" s="1" customFormat="1" x14ac:dyDescent="0.25">
      <c r="B40" s="12"/>
      <c r="C40" s="10"/>
      <c r="D40" s="10"/>
      <c r="E40" s="10"/>
      <c r="F40" s="11"/>
      <c r="G40" s="10"/>
      <c r="H40" s="15" t="s">
        <v>11</v>
      </c>
      <c r="I40" s="10"/>
      <c r="J40" s="43" t="s">
        <v>100</v>
      </c>
    </row>
    <row r="41" spans="2:10" s="1" customFormat="1" x14ac:dyDescent="0.25">
      <c r="B41" s="17" t="s">
        <v>88</v>
      </c>
      <c r="C41" s="18"/>
      <c r="D41" s="18"/>
      <c r="E41" s="18"/>
      <c r="F41" s="34">
        <f>SUM(F39:F40)</f>
        <v>-4725882</v>
      </c>
      <c r="G41" s="18"/>
      <c r="H41" s="18">
        <v>48685400</v>
      </c>
      <c r="I41" s="18"/>
      <c r="J41" s="19">
        <f>H41-C39+E39</f>
        <v>-4725882</v>
      </c>
    </row>
    <row r="42" spans="2:10" s="1" customFormat="1" x14ac:dyDescent="0.25">
      <c r="B42" s="25"/>
      <c r="C42" s="15"/>
      <c r="D42" s="15"/>
      <c r="E42" s="15"/>
      <c r="F42" s="15"/>
      <c r="G42" s="15"/>
      <c r="H42" s="15"/>
      <c r="I42" s="15"/>
      <c r="J42" s="15"/>
    </row>
    <row r="43" spans="2:10" s="1" customFormat="1" ht="47.25" x14ac:dyDescent="0.25">
      <c r="B43" s="6" t="s">
        <v>26</v>
      </c>
      <c r="C43" s="7"/>
      <c r="D43" s="7"/>
      <c r="E43" s="7"/>
      <c r="F43" s="8"/>
      <c r="G43" s="7"/>
      <c r="H43" s="36" t="s">
        <v>49</v>
      </c>
      <c r="I43" s="23"/>
      <c r="J43" s="24" t="s">
        <v>18</v>
      </c>
    </row>
    <row r="44" spans="2:10" s="1" customFormat="1" x14ac:dyDescent="0.25">
      <c r="B44" s="9"/>
      <c r="C44" s="10"/>
      <c r="D44" s="10"/>
      <c r="E44" s="10"/>
      <c r="F44" s="11"/>
      <c r="G44" s="10"/>
      <c r="H44" s="10"/>
      <c r="I44" s="10"/>
      <c r="J44" s="11"/>
    </row>
    <row r="45" spans="2:10" s="1" customFormat="1" x14ac:dyDescent="0.25">
      <c r="B45" s="12"/>
      <c r="C45" s="10" t="s">
        <v>7</v>
      </c>
      <c r="D45" s="10"/>
      <c r="E45" s="10"/>
      <c r="F45" s="11" t="s">
        <v>4</v>
      </c>
      <c r="G45" s="10"/>
      <c r="H45" s="13"/>
      <c r="I45" s="10"/>
      <c r="J45" s="11"/>
    </row>
    <row r="46" spans="2:10" s="1" customFormat="1" x14ac:dyDescent="0.25">
      <c r="B46" s="12" t="s">
        <v>27</v>
      </c>
      <c r="C46" s="10">
        <v>1432245</v>
      </c>
      <c r="D46" s="10"/>
      <c r="E46" s="10"/>
      <c r="F46" s="11">
        <v>1432245</v>
      </c>
      <c r="G46" s="10"/>
      <c r="H46" s="13"/>
      <c r="I46" s="10"/>
      <c r="J46" s="33" t="s">
        <v>25</v>
      </c>
    </row>
    <row r="47" spans="2:10" s="1" customFormat="1" x14ac:dyDescent="0.25">
      <c r="B47" s="12"/>
      <c r="C47" s="10"/>
      <c r="D47" s="10"/>
      <c r="E47" s="10"/>
      <c r="F47" s="11"/>
      <c r="G47" s="10"/>
      <c r="H47" s="15" t="s">
        <v>11</v>
      </c>
      <c r="I47" s="10"/>
      <c r="J47" s="43" t="s">
        <v>100</v>
      </c>
    </row>
    <row r="48" spans="2:10" s="1" customFormat="1" x14ac:dyDescent="0.25">
      <c r="B48" s="17" t="s">
        <v>14</v>
      </c>
      <c r="C48" s="18"/>
      <c r="D48" s="18"/>
      <c r="E48" s="18"/>
      <c r="F48" s="19">
        <f>SUM(F46:F47)</f>
        <v>1432245</v>
      </c>
      <c r="G48" s="18"/>
      <c r="H48" s="18">
        <v>1328640</v>
      </c>
      <c r="I48" s="18"/>
      <c r="J48" s="19">
        <f>H48-F48</f>
        <v>-103605</v>
      </c>
    </row>
    <row r="49" spans="1:10" s="1" customFormat="1" x14ac:dyDescent="0.25">
      <c r="B49" s="25"/>
      <c r="C49" s="15"/>
      <c r="D49" s="15"/>
      <c r="E49" s="15"/>
      <c r="F49" s="15"/>
      <c r="G49" s="15"/>
      <c r="H49" s="15"/>
      <c r="I49" s="15"/>
      <c r="J49" s="15"/>
    </row>
    <row r="50" spans="1:10" s="1" customFormat="1" x14ac:dyDescent="0.25">
      <c r="B50" s="25"/>
      <c r="C50" s="15"/>
      <c r="D50" s="15"/>
      <c r="E50" s="15"/>
      <c r="F50" s="15"/>
      <c r="G50" s="15"/>
      <c r="H50" s="15"/>
      <c r="I50" s="15"/>
      <c r="J50" s="15"/>
    </row>
    <row r="51" spans="1:10" s="1" customFormat="1" x14ac:dyDescent="0.25">
      <c r="B51" s="25"/>
      <c r="C51" s="15"/>
      <c r="D51" s="15"/>
      <c r="E51" s="15"/>
      <c r="F51" s="15"/>
      <c r="G51" s="15"/>
      <c r="H51" s="15"/>
      <c r="I51" s="15"/>
      <c r="J51" s="15"/>
    </row>
    <row r="52" spans="1:10" s="1" customFormat="1" x14ac:dyDescent="0.25">
      <c r="B52" s="25"/>
      <c r="C52" s="15"/>
      <c r="D52" s="15"/>
      <c r="E52" s="15"/>
      <c r="F52" s="15"/>
      <c r="G52" s="15"/>
      <c r="H52" s="15"/>
      <c r="I52" s="15"/>
      <c r="J52" s="15"/>
    </row>
    <row r="53" spans="1:10" s="1" customFormat="1" x14ac:dyDescent="0.25">
      <c r="B53" s="25"/>
      <c r="C53" s="15"/>
      <c r="D53" s="15"/>
      <c r="E53" s="15"/>
      <c r="F53" s="15"/>
      <c r="G53" s="15"/>
      <c r="H53" s="15"/>
      <c r="I53" s="15"/>
      <c r="J53" s="15"/>
    </row>
    <row r="54" spans="1:10" s="1" customFormat="1" x14ac:dyDescent="0.25">
      <c r="A54" s="5"/>
      <c r="B54" s="5"/>
      <c r="C54" s="20"/>
      <c r="D54" s="20"/>
      <c r="E54" s="20"/>
      <c r="F54" s="20"/>
      <c r="G54" s="20"/>
      <c r="H54" s="5"/>
      <c r="I54" s="20"/>
      <c r="J54" s="20"/>
    </row>
    <row r="55" spans="1:10" x14ac:dyDescent="0.25">
      <c r="B55" s="6" t="s">
        <v>13</v>
      </c>
      <c r="C55" s="7"/>
      <c r="D55" s="7"/>
      <c r="E55" s="7"/>
      <c r="F55" s="8"/>
      <c r="G55" s="7"/>
      <c r="H55" s="7"/>
      <c r="I55" s="7"/>
      <c r="J55" s="8"/>
    </row>
    <row r="56" spans="1:10" x14ac:dyDescent="0.25">
      <c r="B56" s="53" t="s">
        <v>12</v>
      </c>
      <c r="C56" s="54"/>
      <c r="D56" s="54"/>
      <c r="E56" s="54"/>
      <c r="F56" s="55"/>
      <c r="G56" s="10"/>
      <c r="H56" s="10"/>
      <c r="I56" s="10"/>
      <c r="J56" s="11"/>
    </row>
    <row r="57" spans="1:10" ht="65.099999999999994" customHeight="1" x14ac:dyDescent="0.25">
      <c r="B57" s="12"/>
      <c r="C57" s="26" t="s">
        <v>11</v>
      </c>
      <c r="D57" s="26" t="s">
        <v>50</v>
      </c>
      <c r="E57" s="26" t="s">
        <v>46</v>
      </c>
      <c r="F57" s="48" t="s">
        <v>91</v>
      </c>
      <c r="G57" s="10"/>
      <c r="H57" s="10"/>
      <c r="I57" s="10"/>
      <c r="J57" s="11"/>
    </row>
    <row r="58" spans="1:10" ht="23.25" x14ac:dyDescent="0.25">
      <c r="B58" s="56" t="s">
        <v>29</v>
      </c>
      <c r="C58" s="10">
        <v>4000000</v>
      </c>
      <c r="D58" s="10">
        <v>0</v>
      </c>
      <c r="E58" s="10">
        <v>0</v>
      </c>
      <c r="F58" s="11">
        <f t="shared" ref="F58:F75" si="2">C58+D58-E58</f>
        <v>4000000</v>
      </c>
      <c r="G58" s="10"/>
      <c r="H58" s="10"/>
      <c r="I58" s="10"/>
      <c r="J58" s="11"/>
    </row>
    <row r="59" spans="1:10" ht="34.5" x14ac:dyDescent="0.25">
      <c r="B59" s="56" t="s">
        <v>47</v>
      </c>
      <c r="C59" s="10">
        <v>0</v>
      </c>
      <c r="D59" s="10">
        <v>750321</v>
      </c>
      <c r="E59" s="10">
        <v>1445802</v>
      </c>
      <c r="F59" s="11">
        <f t="shared" si="2"/>
        <v>-695481</v>
      </c>
      <c r="G59" s="10"/>
      <c r="H59" s="10"/>
      <c r="I59" s="10"/>
      <c r="J59" s="11"/>
    </row>
    <row r="60" spans="1:10" ht="23.25" x14ac:dyDescent="0.25">
      <c r="B60" s="56" t="s">
        <v>56</v>
      </c>
      <c r="C60" s="10">
        <v>4897525</v>
      </c>
      <c r="D60" s="10">
        <v>0</v>
      </c>
      <c r="E60" s="38">
        <v>29289151</v>
      </c>
      <c r="F60" s="33">
        <f t="shared" si="2"/>
        <v>-24391626</v>
      </c>
      <c r="G60" s="10"/>
      <c r="H60" s="35" t="s">
        <v>99</v>
      </c>
      <c r="I60" s="10"/>
      <c r="J60" s="11"/>
    </row>
    <row r="61" spans="1:10" ht="23.25" x14ac:dyDescent="0.25">
      <c r="B61" s="56" t="s">
        <v>41</v>
      </c>
      <c r="C61" s="10">
        <v>100252</v>
      </c>
      <c r="D61" s="10">
        <v>0</v>
      </c>
      <c r="E61" s="10">
        <v>0</v>
      </c>
      <c r="F61" s="11">
        <f t="shared" si="2"/>
        <v>100252</v>
      </c>
      <c r="G61" s="10"/>
      <c r="H61" s="10"/>
      <c r="I61" s="10"/>
      <c r="J61" s="11"/>
    </row>
    <row r="62" spans="1:10" x14ac:dyDescent="0.25">
      <c r="B62" s="57" t="s">
        <v>34</v>
      </c>
      <c r="C62" s="10">
        <v>4225850</v>
      </c>
      <c r="D62" s="10">
        <v>0</v>
      </c>
      <c r="E62" s="10">
        <v>5148908</v>
      </c>
      <c r="F62" s="11">
        <f t="shared" si="2"/>
        <v>-923058</v>
      </c>
      <c r="G62" s="10"/>
      <c r="H62" s="49" t="s">
        <v>57</v>
      </c>
      <c r="I62" s="10"/>
      <c r="J62" s="11"/>
    </row>
    <row r="63" spans="1:10" x14ac:dyDescent="0.25">
      <c r="B63" s="57" t="s">
        <v>51</v>
      </c>
      <c r="C63" s="10">
        <v>6933900</v>
      </c>
      <c r="D63" s="10">
        <v>479938</v>
      </c>
      <c r="E63" s="10">
        <v>5796874</v>
      </c>
      <c r="F63" s="11">
        <f t="shared" si="2"/>
        <v>1616964</v>
      </c>
      <c r="G63" s="10"/>
      <c r="H63" s="49" t="s">
        <v>92</v>
      </c>
      <c r="I63" s="10"/>
      <c r="J63" s="11"/>
    </row>
    <row r="64" spans="1:10" x14ac:dyDescent="0.25">
      <c r="B64" s="57" t="s">
        <v>9</v>
      </c>
      <c r="C64" s="10">
        <v>5380800</v>
      </c>
      <c r="D64" s="10">
        <v>0</v>
      </c>
      <c r="E64" s="10">
        <v>5443801</v>
      </c>
      <c r="F64" s="11">
        <f t="shared" si="2"/>
        <v>-63001</v>
      </c>
      <c r="G64" s="10"/>
      <c r="H64" s="10"/>
      <c r="I64" s="10"/>
      <c r="J64" s="11"/>
    </row>
    <row r="65" spans="2:10" x14ac:dyDescent="0.25">
      <c r="B65" s="57" t="s">
        <v>52</v>
      </c>
      <c r="C65" s="10">
        <v>20000</v>
      </c>
      <c r="D65" s="10">
        <v>0</v>
      </c>
      <c r="E65" s="10">
        <v>0</v>
      </c>
      <c r="F65" s="11">
        <f t="shared" si="2"/>
        <v>20000</v>
      </c>
      <c r="G65" s="10"/>
      <c r="H65" s="10"/>
      <c r="I65" s="10"/>
      <c r="J65" s="11"/>
    </row>
    <row r="66" spans="2:10" x14ac:dyDescent="0.25">
      <c r="B66" s="57" t="s">
        <v>32</v>
      </c>
      <c r="C66" s="10">
        <v>912042</v>
      </c>
      <c r="D66" s="10">
        <v>472500</v>
      </c>
      <c r="E66" s="10">
        <v>483630</v>
      </c>
      <c r="F66" s="11">
        <f t="shared" si="2"/>
        <v>900912</v>
      </c>
      <c r="G66" s="10"/>
      <c r="H66" s="10"/>
      <c r="I66" s="10"/>
      <c r="J66" s="11"/>
    </row>
    <row r="67" spans="2:10" x14ac:dyDescent="0.25">
      <c r="B67" s="57" t="s">
        <v>53</v>
      </c>
      <c r="C67" s="10">
        <v>2243545</v>
      </c>
      <c r="D67" s="10">
        <v>0</v>
      </c>
      <c r="E67" s="10">
        <v>0</v>
      </c>
      <c r="F67" s="11">
        <f t="shared" si="2"/>
        <v>2243545</v>
      </c>
      <c r="G67" s="10"/>
      <c r="H67" s="10"/>
      <c r="I67" s="10"/>
      <c r="J67" s="11"/>
    </row>
    <row r="68" spans="2:10" x14ac:dyDescent="0.25">
      <c r="B68" s="57" t="s">
        <v>10</v>
      </c>
      <c r="C68" s="10">
        <v>0</v>
      </c>
      <c r="D68" s="10">
        <v>0</v>
      </c>
      <c r="E68" s="10">
        <v>1435317</v>
      </c>
      <c r="F68" s="11">
        <f t="shared" si="2"/>
        <v>-1435317</v>
      </c>
      <c r="G68" s="10"/>
      <c r="H68" s="10"/>
      <c r="I68" s="10"/>
      <c r="J68" s="11"/>
    </row>
    <row r="69" spans="2:10" ht="23.25" x14ac:dyDescent="0.25">
      <c r="B69" s="56" t="s">
        <v>54</v>
      </c>
      <c r="C69" s="10">
        <v>1066927</v>
      </c>
      <c r="D69" s="10">
        <v>0</v>
      </c>
      <c r="E69" s="10">
        <v>0</v>
      </c>
      <c r="F69" s="11">
        <f t="shared" si="2"/>
        <v>1066927</v>
      </c>
      <c r="G69" s="10"/>
      <c r="H69" s="10"/>
      <c r="I69" s="10"/>
      <c r="J69" s="11"/>
    </row>
    <row r="70" spans="2:10" x14ac:dyDescent="0.25">
      <c r="B70" s="57" t="s">
        <v>35</v>
      </c>
      <c r="C70" s="10">
        <v>0</v>
      </c>
      <c r="D70" s="10">
        <v>10249227</v>
      </c>
      <c r="E70" s="38">
        <v>23706711</v>
      </c>
      <c r="F70" s="33">
        <f t="shared" si="2"/>
        <v>-13457484</v>
      </c>
      <c r="G70" s="10"/>
      <c r="H70" s="10"/>
      <c r="I70" s="10"/>
      <c r="J70" s="11"/>
    </row>
    <row r="71" spans="2:10" x14ac:dyDescent="0.25">
      <c r="B71" s="56" t="s">
        <v>59</v>
      </c>
      <c r="C71" s="10">
        <v>0</v>
      </c>
      <c r="D71" s="10">
        <v>0</v>
      </c>
      <c r="E71" s="10">
        <v>4081</v>
      </c>
      <c r="F71" s="11">
        <f t="shared" si="2"/>
        <v>-4081</v>
      </c>
      <c r="G71" s="10"/>
      <c r="H71" s="10"/>
      <c r="I71" s="10"/>
      <c r="J71" s="11"/>
    </row>
    <row r="72" spans="2:10" ht="34.5" x14ac:dyDescent="0.25">
      <c r="B72" s="56" t="s">
        <v>60</v>
      </c>
      <c r="C72" s="10"/>
      <c r="D72" s="10"/>
      <c r="E72" s="38">
        <v>10497000</v>
      </c>
      <c r="F72" s="33">
        <f t="shared" si="2"/>
        <v>-10497000</v>
      </c>
      <c r="G72" s="10"/>
      <c r="H72" s="10"/>
      <c r="I72" s="10"/>
      <c r="J72" s="11"/>
    </row>
    <row r="73" spans="2:10" ht="34.5" x14ac:dyDescent="0.25">
      <c r="B73" s="56" t="s">
        <v>61</v>
      </c>
      <c r="C73" s="10"/>
      <c r="D73" s="10"/>
      <c r="E73" s="38">
        <v>11364000</v>
      </c>
      <c r="F73" s="33">
        <f t="shared" si="2"/>
        <v>-11364000</v>
      </c>
      <c r="G73" s="10"/>
      <c r="H73" s="10"/>
      <c r="I73" s="10"/>
      <c r="J73" s="11"/>
    </row>
    <row r="74" spans="2:10" ht="34.5" x14ac:dyDescent="0.25">
      <c r="B74" s="56" t="s">
        <v>62</v>
      </c>
      <c r="C74" s="10"/>
      <c r="D74" s="10"/>
      <c r="E74" s="10">
        <v>4028000</v>
      </c>
      <c r="F74" s="11">
        <f t="shared" si="2"/>
        <v>-4028000</v>
      </c>
      <c r="G74" s="10"/>
      <c r="H74" s="10"/>
      <c r="I74" s="10"/>
      <c r="J74" s="33" t="s">
        <v>25</v>
      </c>
    </row>
    <row r="75" spans="2:10" x14ac:dyDescent="0.25">
      <c r="B75" s="57" t="s">
        <v>58</v>
      </c>
      <c r="C75" s="10">
        <v>0</v>
      </c>
      <c r="D75" s="10">
        <v>0</v>
      </c>
      <c r="E75" s="10">
        <v>1155200</v>
      </c>
      <c r="F75" s="11">
        <f t="shared" si="2"/>
        <v>-1155200</v>
      </c>
      <c r="G75" s="10"/>
      <c r="H75" s="15" t="s">
        <v>11</v>
      </c>
      <c r="I75" s="10"/>
      <c r="J75" s="43" t="s">
        <v>100</v>
      </c>
    </row>
    <row r="76" spans="2:10" ht="31.5" x14ac:dyDescent="0.25">
      <c r="B76" s="29" t="s">
        <v>33</v>
      </c>
      <c r="C76" s="18">
        <f>SUM(C58:C75)</f>
        <v>29780841</v>
      </c>
      <c r="D76" s="18">
        <f>SUM(D58:D75)</f>
        <v>11951986</v>
      </c>
      <c r="E76" s="39">
        <f>SUM(E58:E75)</f>
        <v>99798475</v>
      </c>
      <c r="F76" s="34">
        <f>SUM(F58:F75)</f>
        <v>-58065648</v>
      </c>
      <c r="G76" s="21"/>
      <c r="H76" s="18">
        <f>C76</f>
        <v>29780841</v>
      </c>
      <c r="I76" s="18"/>
      <c r="J76" s="19">
        <f>H76+D76-E76</f>
        <v>-58065648</v>
      </c>
    </row>
    <row r="78" spans="2:10" x14ac:dyDescent="0.25">
      <c r="B78" s="6" t="s">
        <v>36</v>
      </c>
      <c r="C78" s="7"/>
      <c r="D78" s="7"/>
      <c r="E78" s="7"/>
      <c r="F78" s="8"/>
      <c r="G78" s="7"/>
      <c r="H78" s="7"/>
      <c r="I78" s="7"/>
      <c r="J78" s="8"/>
    </row>
    <row r="79" spans="2:10" ht="47.25" x14ac:dyDescent="0.25">
      <c r="B79" s="12"/>
      <c r="C79" s="26" t="s">
        <v>11</v>
      </c>
      <c r="D79" s="26" t="s">
        <v>63</v>
      </c>
      <c r="E79" s="26" t="s">
        <v>30</v>
      </c>
      <c r="F79" s="11" t="s">
        <v>31</v>
      </c>
      <c r="G79" s="10"/>
      <c r="H79" s="10"/>
      <c r="I79" s="10"/>
      <c r="J79" s="11"/>
    </row>
    <row r="80" spans="2:10" x14ac:dyDescent="0.25">
      <c r="B80" s="14" t="s">
        <v>93</v>
      </c>
      <c r="C80" s="10">
        <v>1153680</v>
      </c>
      <c r="D80" s="10">
        <v>1729652</v>
      </c>
      <c r="E80" s="38">
        <v>25729164</v>
      </c>
      <c r="F80" s="33">
        <f>C80+D80-E80</f>
        <v>-22845832</v>
      </c>
      <c r="G80" s="10"/>
      <c r="H80" s="10"/>
      <c r="I80" s="10"/>
      <c r="J80" s="11"/>
    </row>
    <row r="81" spans="2:10" x14ac:dyDescent="0.25">
      <c r="B81" s="12" t="s">
        <v>64</v>
      </c>
      <c r="C81" s="10">
        <v>0</v>
      </c>
      <c r="D81" s="10">
        <v>23862737</v>
      </c>
      <c r="E81" s="38">
        <v>54102206</v>
      </c>
      <c r="F81" s="33">
        <f>C81+D81-E81</f>
        <v>-30239469</v>
      </c>
      <c r="G81" s="10"/>
      <c r="H81" s="10"/>
      <c r="I81" s="10"/>
      <c r="J81" s="11"/>
    </row>
    <row r="82" spans="2:10" x14ac:dyDescent="0.25">
      <c r="B82" s="12" t="s">
        <v>37</v>
      </c>
      <c r="C82" s="10">
        <v>23065200</v>
      </c>
      <c r="D82" s="10"/>
      <c r="E82" s="10">
        <v>0</v>
      </c>
      <c r="F82" s="33">
        <f>C82+D82-E82</f>
        <v>23065200</v>
      </c>
      <c r="G82" s="10"/>
      <c r="H82" s="10"/>
      <c r="I82" s="10"/>
      <c r="J82" s="33" t="s">
        <v>25</v>
      </c>
    </row>
    <row r="83" spans="2:10" ht="31.5" x14ac:dyDescent="0.25">
      <c r="B83" s="14" t="s">
        <v>65</v>
      </c>
      <c r="C83" s="10">
        <v>0</v>
      </c>
      <c r="D83" s="10">
        <v>10000000</v>
      </c>
      <c r="E83" s="10">
        <v>0</v>
      </c>
      <c r="F83" s="33">
        <f>C83+D83-E83</f>
        <v>10000000</v>
      </c>
      <c r="G83" s="10"/>
      <c r="H83" s="15" t="s">
        <v>11</v>
      </c>
      <c r="I83" s="10"/>
      <c r="J83" s="43" t="s">
        <v>100</v>
      </c>
    </row>
    <row r="84" spans="2:10" ht="47.25" x14ac:dyDescent="0.25">
      <c r="B84" s="29" t="s">
        <v>38</v>
      </c>
      <c r="C84" s="18">
        <f>SUM(C80:C83)</f>
        <v>24218880</v>
      </c>
      <c r="D84" s="18">
        <f>SUM(D80:D83)</f>
        <v>35592389</v>
      </c>
      <c r="E84" s="39">
        <f>SUM(E80:E83)</f>
        <v>79831370</v>
      </c>
      <c r="F84" s="34">
        <f>SUM(F80:F83)</f>
        <v>-20020101</v>
      </c>
      <c r="G84" s="21"/>
      <c r="H84" s="18">
        <f>C84</f>
        <v>24218880</v>
      </c>
      <c r="I84" s="18"/>
      <c r="J84" s="19">
        <f>H84+D84-E84</f>
        <v>-20020101</v>
      </c>
    </row>
    <row r="85" spans="2:10" x14ac:dyDescent="0.25">
      <c r="B85" s="6" t="s">
        <v>39</v>
      </c>
      <c r="C85" s="7"/>
      <c r="D85" s="7"/>
      <c r="E85" s="7"/>
      <c r="F85" s="8"/>
      <c r="G85" s="7"/>
      <c r="H85" s="7"/>
      <c r="I85" s="7"/>
      <c r="J85" s="8"/>
    </row>
    <row r="86" spans="2:10" ht="51.75" x14ac:dyDescent="0.25">
      <c r="B86" s="12"/>
      <c r="C86" s="26" t="s">
        <v>79</v>
      </c>
      <c r="D86" s="26"/>
      <c r="E86" s="10" t="s">
        <v>30</v>
      </c>
      <c r="F86" s="48" t="s">
        <v>94</v>
      </c>
      <c r="G86" s="10"/>
      <c r="H86" s="10"/>
      <c r="I86" s="10"/>
      <c r="J86" s="11"/>
    </row>
    <row r="87" spans="2:10" x14ac:dyDescent="0.25">
      <c r="B87" s="12" t="s">
        <v>78</v>
      </c>
      <c r="C87" s="10">
        <v>20000000</v>
      </c>
      <c r="D87" s="10"/>
      <c r="E87" s="10">
        <v>8289456</v>
      </c>
      <c r="F87" s="33">
        <f>E87-C87</f>
        <v>-11710544</v>
      </c>
      <c r="G87" s="10"/>
      <c r="H87" s="40" t="s">
        <v>83</v>
      </c>
      <c r="I87" s="10"/>
      <c r="J87" s="11"/>
    </row>
    <row r="88" spans="2:10" x14ac:dyDescent="0.25">
      <c r="B88" s="12" t="s">
        <v>80</v>
      </c>
      <c r="C88" s="10">
        <v>11285620</v>
      </c>
      <c r="D88" s="10"/>
      <c r="E88" s="38">
        <v>16576976</v>
      </c>
      <c r="F88" s="11">
        <f>E88-C88</f>
        <v>5291356</v>
      </c>
      <c r="G88" s="10"/>
      <c r="H88" s="10" t="s">
        <v>84</v>
      </c>
      <c r="I88" s="10"/>
      <c r="J88" s="11"/>
    </row>
    <row r="89" spans="2:10" x14ac:dyDescent="0.25">
      <c r="B89" s="12" t="s">
        <v>81</v>
      </c>
      <c r="C89" s="10">
        <v>4277771</v>
      </c>
      <c r="D89" s="10"/>
      <c r="E89" s="10">
        <v>6488434</v>
      </c>
      <c r="F89" s="11">
        <f>E89-C89</f>
        <v>2210663</v>
      </c>
      <c r="G89" s="10"/>
      <c r="H89" s="10" t="s">
        <v>82</v>
      </c>
      <c r="I89" s="10"/>
      <c r="J89" s="11"/>
    </row>
    <row r="90" spans="2:10" ht="63" x14ac:dyDescent="0.25">
      <c r="B90" s="14" t="s">
        <v>95</v>
      </c>
      <c r="C90" s="10">
        <v>12693259</v>
      </c>
      <c r="D90" s="10"/>
      <c r="E90" s="38">
        <v>12693259</v>
      </c>
      <c r="F90" s="33">
        <f>E90-C90</f>
        <v>0</v>
      </c>
      <c r="G90" s="10"/>
      <c r="H90" s="10" t="s">
        <v>85</v>
      </c>
      <c r="I90" s="10"/>
      <c r="J90" s="11"/>
    </row>
    <row r="91" spans="2:10" ht="78.75" x14ac:dyDescent="0.25">
      <c r="B91" s="14" t="s">
        <v>97</v>
      </c>
      <c r="C91" s="10">
        <v>2239987</v>
      </c>
      <c r="D91" s="10"/>
      <c r="E91" s="10">
        <v>2974821</v>
      </c>
      <c r="F91" s="11">
        <f>E91-C91</f>
        <v>734834</v>
      </c>
      <c r="G91" s="10"/>
      <c r="H91" s="10" t="s">
        <v>96</v>
      </c>
      <c r="I91" s="10"/>
      <c r="J91" s="11"/>
    </row>
    <row r="92" spans="2:10" ht="47.25" x14ac:dyDescent="0.25">
      <c r="B92" s="12"/>
      <c r="C92" s="10"/>
      <c r="D92" s="10"/>
      <c r="E92" s="10"/>
      <c r="F92" s="11"/>
      <c r="G92" s="10"/>
      <c r="H92" s="15" t="s">
        <v>11</v>
      </c>
      <c r="I92" s="10"/>
      <c r="J92" s="42" t="s">
        <v>86</v>
      </c>
    </row>
    <row r="93" spans="2:10" x14ac:dyDescent="0.25">
      <c r="B93" s="29" t="s">
        <v>87</v>
      </c>
      <c r="C93" s="18">
        <f>SUM(C87:C92)</f>
        <v>50496637</v>
      </c>
      <c r="D93" s="18"/>
      <c r="E93" s="39">
        <f>SUM(E87:E92)</f>
        <v>47022946</v>
      </c>
      <c r="F93" s="34">
        <f>SUM(F87:F92)</f>
        <v>-3473691</v>
      </c>
      <c r="G93" s="21"/>
      <c r="H93" s="18">
        <f>C93</f>
        <v>50496637</v>
      </c>
      <c r="I93" s="18"/>
      <c r="J93" s="19">
        <v>11710544</v>
      </c>
    </row>
    <row r="95" spans="2:10" ht="47.25" x14ac:dyDescent="0.25">
      <c r="B95" s="58" t="s">
        <v>89</v>
      </c>
      <c r="C95" s="7"/>
      <c r="D95" s="7"/>
      <c r="E95" s="7"/>
      <c r="F95" s="8"/>
      <c r="G95" s="7"/>
      <c r="H95" s="36" t="s">
        <v>49</v>
      </c>
      <c r="I95" s="23"/>
      <c r="J95" s="24" t="s">
        <v>18</v>
      </c>
    </row>
    <row r="96" spans="2:10" x14ac:dyDescent="0.25">
      <c r="B96" s="9"/>
      <c r="C96" s="10"/>
      <c r="D96" s="10"/>
      <c r="E96" s="10"/>
      <c r="F96" s="11"/>
      <c r="G96" s="10"/>
      <c r="H96" s="10"/>
      <c r="I96" s="10"/>
      <c r="J96" s="11"/>
    </row>
    <row r="97" spans="2:10" ht="47.25" x14ac:dyDescent="0.25">
      <c r="B97" s="12"/>
      <c r="C97" s="26" t="s">
        <v>7</v>
      </c>
      <c r="D97" s="26" t="s">
        <v>77</v>
      </c>
      <c r="E97" s="26" t="s">
        <v>45</v>
      </c>
      <c r="F97" s="11" t="s">
        <v>4</v>
      </c>
      <c r="G97" s="10"/>
      <c r="H97" s="13"/>
      <c r="I97" s="10"/>
      <c r="J97" s="11"/>
    </row>
    <row r="98" spans="2:10" ht="31.5" x14ac:dyDescent="0.25">
      <c r="B98" s="14" t="s">
        <v>90</v>
      </c>
      <c r="C98" s="10">
        <v>55974160</v>
      </c>
      <c r="D98" s="10">
        <v>32184684</v>
      </c>
      <c r="E98" s="38">
        <v>17272042</v>
      </c>
      <c r="F98" s="33">
        <f>-C98+D98+E98</f>
        <v>-6517434</v>
      </c>
      <c r="G98" s="10"/>
      <c r="H98" s="13"/>
      <c r="I98" s="10"/>
      <c r="J98" s="33" t="s">
        <v>25</v>
      </c>
    </row>
    <row r="99" spans="2:10" x14ac:dyDescent="0.25">
      <c r="B99" s="12"/>
      <c r="C99" s="10"/>
      <c r="D99" s="10"/>
      <c r="E99" s="10"/>
      <c r="F99" s="11"/>
      <c r="G99" s="10"/>
      <c r="H99" s="15" t="s">
        <v>11</v>
      </c>
      <c r="I99" s="10"/>
      <c r="J99" s="41"/>
    </row>
    <row r="100" spans="2:10" x14ac:dyDescent="0.25">
      <c r="B100" s="17" t="s">
        <v>88</v>
      </c>
      <c r="C100" s="18">
        <v>55974160</v>
      </c>
      <c r="D100" s="18">
        <v>32184684</v>
      </c>
      <c r="E100" s="39">
        <v>17272042</v>
      </c>
      <c r="F100" s="34">
        <f>SUM(F98:F99)</f>
        <v>-6517434</v>
      </c>
      <c r="G100" s="18"/>
      <c r="H100" s="18">
        <v>32184684</v>
      </c>
      <c r="I100" s="18"/>
      <c r="J100" s="19">
        <f>H100-C98+E98</f>
        <v>-6517434</v>
      </c>
    </row>
  </sheetData>
  <mergeCells count="2">
    <mergeCell ref="B2:F2"/>
    <mergeCell ref="B56:F5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Zánka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cp:lastPrinted>2014-12-01T08:41:41Z</cp:lastPrinted>
  <dcterms:created xsi:type="dcterms:W3CDTF">2014-11-14T12:18:19Z</dcterms:created>
  <dcterms:modified xsi:type="dcterms:W3CDTF">2014-12-01T08:44:55Z</dcterms:modified>
</cp:coreProperties>
</file>